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P42" i="2"/>
  <c r="P57" i="2" s="1"/>
  <c r="P41" i="2"/>
  <c r="P40" i="2"/>
  <c r="P20" i="2"/>
  <c r="P15" i="2"/>
  <c r="P16" i="2"/>
  <c r="P17" i="2"/>
  <c r="P18" i="2"/>
  <c r="P19" i="2"/>
  <c r="P14" i="2"/>
  <c r="D14" i="2"/>
  <c r="F57" i="2"/>
  <c r="E57" i="2" l="1"/>
  <c r="P52" i="2" l="1"/>
  <c r="P30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F20" i="2"/>
  <c r="G20" i="2"/>
  <c r="H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D20" i="2" l="1"/>
  <c r="D40" i="2" l="1"/>
  <c r="D30" i="2"/>
  <c r="D57" i="2" l="1"/>
  <c r="B42" i="2" l="1"/>
  <c r="C42" i="2"/>
  <c r="C30" i="2" l="1"/>
  <c r="C20" i="2"/>
  <c r="C14" i="2"/>
  <c r="C57" i="2" s="1"/>
  <c r="B30" i="2"/>
  <c r="B20" i="2"/>
  <c r="B14" i="2"/>
  <c r="B57" i="2" l="1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<sst xmlns="http://schemas.openxmlformats.org/spreadsheetml/2006/main" count="74" uniqueCount="74">
  <si>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</si>
  <si>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</si>
  <si>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</si>
  <si>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</si>
  <si>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</si>
  <si>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</si>
  <si>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</si>
  <si>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</si>
  <si>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</si>
  <si>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</si>
  <si>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</si>
  <si>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</si>
  <si>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</si>
  <si>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</si>
  <si>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</si>
  <si>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</si>
  <si>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</si>
  <si>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</si>
  <si>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</si>
  <si>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</si>
  <si>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</si>
  <si>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</si>
  <si>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</si>
  <si>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</si>
  <si>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</si>
  <si>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</si>
  <si>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</si>
  <si>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</si>
  <si>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</si>
  <si>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</si>
  <si>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</si>
  <si>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</si>
  <si>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</si>
  <si>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</si>
  <si>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</si>
  <si>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</si>
  <si>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</si>
  <si>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</si>
  <si>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</si>
  <si>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</si>
  <si>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</si>
  <si>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</si>
  <si>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</si>
  <si>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</si>
  <si>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</si>
  <si>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</si>
  <si>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</si>
  <si>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</si>
  <si>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</si>
  <si>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</si>
  <si>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</si>
  <si>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</si>
  <si>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</si>
  <si>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</si>
  <si>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</si>
  <si>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</si>
  <si>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</si>
  <si>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</si>
  <si>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</si>
  <si>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</si>
  <si>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</si>
  <si>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</si>
  <si>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</si>
  <si>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</si>
  <si>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</si>
  <si>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</si>
  <si>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</si>
  <si>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</si>
  <si>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</si>
  <si>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</si>
  <si>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                              ANALISTA FINANCIERO</t>
  </si>
  <si>
    <t xml:space="preserve">    DIRECTOR FINANCIERO</t>
  </si>
  <si>
    <t>DEL 1 AL 31 DE MARZO 2025</t>
  </si>
  <si>
    <t xml:space="preserve">                                   LEANDRA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</si>
</sst>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4543425</xdr:colOff>
      <xdr:row>0</xdr:row>
      <xdr:rowOff>171451</xdr:rowOff>
    </xdr:from>
    <xdr:to>
      <xdr:col>10</xdr:col>
      <xdr:colOff>28575</xdr:colOff>
      <xdr:row>7</xdr:row>
      <xdr:rowOff>57150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7145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Normal="100" workbookViewId="0">
      <pane xSplit="1" topLeftCell="B1" activePane="topRight" state="frozen"/>
      <selection pane="topRight" activeCell="P70" sqref="A1:P70"/>
    </sheetView>
  </sheetViews>
  <sheetFormatPr baseColWidth="10" defaultColWidth="9.140625" defaultRowHeight="15" x14ac:dyDescent="0.25"/>
  <cols>
    <col min="1" max="1" width="75.5703125" customWidth="1"/>
    <col min="2" max="2" width="22.28515625" bestFit="1" customWidth="1"/>
    <col min="3" max="3" width="13.5703125" bestFit="1" customWidth="1"/>
    <col min="4" max="4" width="13.140625" bestFit="1" customWidth="1"/>
    <col min="5" max="5" width="14.5703125" customWidth="1"/>
    <col min="6" max="6" width="13.14062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4.140625" bestFit="1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1"/>
      <c r="B7" s="41"/>
      <c r="C7" s="41"/>
      <c r="E7" s="6"/>
    </row>
    <row r="8" spans="1:16" ht="18.75" x14ac:dyDescent="0.2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45" t="s">
        <v>72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31.5" x14ac:dyDescent="0.25">
      <c r="A11" s="4" t="s">
        <v>0</v>
      </c>
      <c r="B11" s="5" t="s">
        <v>47</v>
      </c>
      <c r="C11" s="5" t="s">
        <v>34</v>
      </c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21" t="s">
        <v>50</v>
      </c>
      <c r="E12" s="21" t="s">
        <v>51</v>
      </c>
      <c r="F12" s="21" t="s">
        <v>52</v>
      </c>
      <c r="G12" s="21" t="s">
        <v>53</v>
      </c>
      <c r="H12" s="21" t="s">
        <v>54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61</v>
      </c>
      <c r="P12" s="22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8423864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921617.34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SUM(D14:O14)</f>
        <v>2988042.08</v>
      </c>
    </row>
    <row r="15" spans="1:16" x14ac:dyDescent="0.25">
      <c r="A15" s="2" t="s">
        <v>3</v>
      </c>
      <c r="B15" s="12">
        <v>4900000</v>
      </c>
      <c r="C15" s="12">
        <v>5878200</v>
      </c>
      <c r="D15" s="36">
        <v>683000</v>
      </c>
      <c r="E15" s="16">
        <v>988000</v>
      </c>
      <c r="F15" s="16">
        <v>747374.72</v>
      </c>
      <c r="G15" s="16"/>
      <c r="H15" s="16"/>
      <c r="I15" s="16"/>
      <c r="J15" s="16"/>
      <c r="K15" s="16"/>
      <c r="L15" s="16"/>
      <c r="M15" s="16"/>
      <c r="N15" s="16"/>
      <c r="O15" s="16"/>
      <c r="P15" s="37">
        <f t="shared" ref="P15:P19" si="1">SUM(D15:O15)</f>
        <v>2418374.7199999997</v>
      </c>
    </row>
    <row r="16" spans="1:16" x14ac:dyDescent="0.25">
      <c r="A16" s="2" t="s">
        <v>4</v>
      </c>
      <c r="B16" s="12">
        <v>1500000</v>
      </c>
      <c r="C16" s="12">
        <v>1500000</v>
      </c>
      <c r="D16" s="36">
        <v>70000</v>
      </c>
      <c r="E16" s="16">
        <v>70000</v>
      </c>
      <c r="F16" s="16">
        <v>70000</v>
      </c>
      <c r="G16" s="16"/>
      <c r="H16" s="16"/>
      <c r="I16" s="16"/>
      <c r="J16" s="16"/>
      <c r="K16" s="16"/>
      <c r="L16" s="16"/>
      <c r="M16" s="16"/>
      <c r="N16" s="16"/>
      <c r="O16" s="16"/>
      <c r="P16" s="37">
        <f t="shared" si="1"/>
        <v>210000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7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7">
        <f t="shared" si="1"/>
        <v>0</v>
      </c>
    </row>
    <row r="19" spans="1:16" x14ac:dyDescent="0.25">
      <c r="A19" s="2" t="s">
        <v>6</v>
      </c>
      <c r="B19" s="11">
        <v>693092</v>
      </c>
      <c r="C19" s="11">
        <v>863092</v>
      </c>
      <c r="D19" s="36">
        <v>104242.62</v>
      </c>
      <c r="E19" s="16">
        <v>151182.12</v>
      </c>
      <c r="F19" s="16">
        <v>104242.62</v>
      </c>
      <c r="G19" s="16"/>
      <c r="H19" s="16"/>
      <c r="I19" s="16"/>
      <c r="J19" s="16"/>
      <c r="K19" s="16"/>
      <c r="L19" s="16"/>
      <c r="M19" s="16"/>
      <c r="N19" s="16"/>
      <c r="O19" s="16"/>
      <c r="P19" s="37">
        <f t="shared" si="1"/>
        <v>359667.36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2343736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28524.26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30">
        <f>SUM(D20:O20)</f>
        <v>51350.17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>
        <v>28524.26</v>
      </c>
      <c r="G21" s="16"/>
      <c r="H21" s="16"/>
      <c r="I21" s="16"/>
      <c r="J21" s="16"/>
      <c r="K21" s="16"/>
      <c r="L21" s="16"/>
      <c r="M21" s="16"/>
      <c r="N21" s="16"/>
      <c r="O21" s="16"/>
      <c r="P21" s="32">
        <f t="shared" ref="P21:P39" si="3">D21+E21+F21+G21+H21+I21+J21+K21+L21+M21+N21+O21</f>
        <v>51350.17</v>
      </c>
    </row>
    <row r="22" spans="1:16" x14ac:dyDescent="0.25">
      <c r="A22" s="2" t="s">
        <v>9</v>
      </c>
      <c r="B22" s="12">
        <v>379000</v>
      </c>
      <c r="C22" s="12">
        <v>379000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855000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2">
        <f t="shared" si="3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2">
        <f t="shared" si="3"/>
        <v>0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2530000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30">
        <f>SUM(D31:D39)</f>
        <v>0</v>
      </c>
    </row>
    <row r="31" spans="1:16" x14ac:dyDescent="0.25">
      <c r="A31" s="2" t="s">
        <v>17</v>
      </c>
      <c r="B31" s="12">
        <v>650000</v>
      </c>
      <c r="C31" s="12">
        <v>350000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1430000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2">
        <f t="shared" si="3"/>
        <v>0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2">
        <f t="shared" si="3"/>
        <v>0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4250000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350000</v>
      </c>
      <c r="G40" s="27">
        <f t="shared" si="5"/>
        <v>0</v>
      </c>
      <c r="H40" s="27">
        <f t="shared" si="5"/>
        <v>0</v>
      </c>
      <c r="I40" s="27">
        <f t="shared" si="5"/>
        <v>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1050000</v>
      </c>
    </row>
    <row r="41" spans="1:16" x14ac:dyDescent="0.25">
      <c r="A41" s="2" t="s">
        <v>26</v>
      </c>
      <c r="B41" s="11">
        <v>4150000</v>
      </c>
      <c r="C41" s="11">
        <v>4250000</v>
      </c>
      <c r="D41" s="36">
        <v>350000</v>
      </c>
      <c r="E41" s="16">
        <v>350000</v>
      </c>
      <c r="F41" s="16">
        <v>350000</v>
      </c>
      <c r="G41" s="16"/>
      <c r="H41" s="16"/>
      <c r="I41" s="16"/>
      <c r="J41" s="16"/>
      <c r="K41" s="16"/>
      <c r="L41" s="16"/>
      <c r="M41" s="16"/>
      <c r="N41" s="16"/>
      <c r="O41" s="16"/>
      <c r="P41" s="38">
        <f>SUM(D41:O41)</f>
        <v>1050000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SUM(D53:D56)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68</v>
      </c>
      <c r="B57" s="10">
        <f>B14+B20+B30+B40+B42</f>
        <v>17817620</v>
      </c>
      <c r="C57" s="10">
        <f>C14+C20+C30+C40+C42</f>
        <v>17817600</v>
      </c>
      <c r="D57" s="29">
        <f>D14+D20+D30+D40+D42</f>
        <v>1207242.6200000001</v>
      </c>
      <c r="E57" s="29">
        <f>+E14+E20+E40</f>
        <v>1582008.03</v>
      </c>
      <c r="F57" s="29">
        <f>SUM(F14+F20+F30+F40+F42+F52)</f>
        <v>1300141.6000000001</v>
      </c>
      <c r="G57" s="28"/>
      <c r="H57" s="28"/>
      <c r="I57" s="28"/>
      <c r="J57" s="28"/>
      <c r="K57" s="28"/>
      <c r="L57" s="28"/>
      <c r="M57" s="28"/>
      <c r="N57" s="28"/>
      <c r="O57" s="28"/>
      <c r="P57" s="29">
        <f>P14+P20+P30+P40+P42+P52</f>
        <v>4089392.25</v>
      </c>
    </row>
    <row r="58" spans="1:16" x14ac:dyDescent="0.25">
      <c r="B58" s="11"/>
      <c r="C58" s="16"/>
    </row>
    <row r="59" spans="1:16" x14ac:dyDescent="0.25">
      <c r="A59" s="46" t="s">
        <v>65</v>
      </c>
      <c r="B59" s="46"/>
      <c r="C59" s="16"/>
    </row>
    <row r="60" spans="1:16" x14ac:dyDescent="0.25">
      <c r="A60" s="46" t="s">
        <v>66</v>
      </c>
      <c r="B60" s="46"/>
      <c r="C60" s="8"/>
    </row>
    <row r="61" spans="1:16" x14ac:dyDescent="0.25">
      <c r="A61" s="46" t="s">
        <v>67</v>
      </c>
      <c r="B61" s="46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9"/>
      <c r="H63" s="40"/>
    </row>
    <row r="64" spans="1:16" x14ac:dyDescent="0.25">
      <c r="A64" s="6" t="s">
        <v>48</v>
      </c>
      <c r="B64" s="11" t="s">
        <v>69</v>
      </c>
      <c r="C64" s="19"/>
      <c r="D64" s="39"/>
      <c r="E64" s="40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73</v>
      </c>
      <c r="B68" s="34" t="s">
        <v>46</v>
      </c>
    </row>
    <row r="69" spans="1:2" x14ac:dyDescent="0.25">
      <c r="A69" s="14" t="s">
        <v>70</v>
      </c>
      <c r="B69" s="14" t="s">
        <v>71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2025-04-11T15:16:28Z</cp:lastPrinted>
  <dcterms:created xsi:type="dcterms:W3CDTF">2018-04-17T18:57:16Z</dcterms:created>
  <dcterms:modified xsi:type="dcterms:W3CDTF">2025-04-11T15:18:25Z</dcterms:modified>
</cp:coreProperties>
</file>