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ENERO 2026/"/>
    </mc:Choice>
  </mc:AlternateContent>
  <xr:revisionPtr revIDLastSave="83" documentId="13_ncr:1_{5DDF2B0C-8E06-47CA-B988-0C22389D53C5}" xr6:coauthVersionLast="47" xr6:coauthVersionMax="47" xr10:uidLastSave="{6087F527-F723-4FE7-B219-E6C42B705010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2" l="1"/>
  <c r="O30" i="2"/>
  <c r="P32" i="2"/>
  <c r="P33" i="2"/>
  <c r="P34" i="2"/>
  <c r="P35" i="2"/>
  <c r="P36" i="2"/>
  <c r="P37" i="2"/>
  <c r="P38" i="2"/>
  <c r="P39" i="2"/>
  <c r="P31" i="2"/>
  <c r="L30" i="2"/>
  <c r="M30" i="2"/>
  <c r="N30" i="2"/>
  <c r="K30" i="2"/>
  <c r="L20" i="2"/>
  <c r="M20" i="2"/>
  <c r="N20" i="2"/>
  <c r="K20" i="2"/>
  <c r="P16" i="2"/>
  <c r="P17" i="2"/>
  <c r="P18" i="2"/>
  <c r="P19" i="2"/>
  <c r="P15" i="2"/>
  <c r="K14" i="2"/>
  <c r="I30" i="2" l="1"/>
  <c r="H30" i="2" l="1"/>
  <c r="H20" i="2"/>
  <c r="D42" i="2" l="1"/>
  <c r="P41" i="2"/>
  <c r="D14" i="2"/>
  <c r="P53" i="2" l="1"/>
  <c r="P54" i="2"/>
  <c r="P55" i="2"/>
  <c r="P56" i="2"/>
  <c r="P43" i="2"/>
  <c r="P44" i="2"/>
  <c r="P45" i="2"/>
  <c r="P46" i="2"/>
  <c r="P47" i="2"/>
  <c r="P48" i="2"/>
  <c r="P49" i="2"/>
  <c r="P50" i="2"/>
  <c r="P51" i="2"/>
  <c r="P21" i="2"/>
  <c r="P22" i="2"/>
  <c r="P23" i="2"/>
  <c r="P24" i="2"/>
  <c r="P25" i="2"/>
  <c r="P26" i="2"/>
  <c r="P27" i="2"/>
  <c r="P28" i="2"/>
  <c r="P29" i="2"/>
  <c r="D52" i="2" l="1"/>
  <c r="P52" i="2" s="1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I40" i="2"/>
  <c r="J40" i="2"/>
  <c r="K40" i="2"/>
  <c r="K57" i="2" s="1"/>
  <c r="L40" i="2"/>
  <c r="M40" i="2"/>
  <c r="M57" i="2" s="1"/>
  <c r="N40" i="2"/>
  <c r="N57" i="2" s="1"/>
  <c r="O40" i="2"/>
  <c r="O57" i="2" s="1"/>
  <c r="F30" i="2"/>
  <c r="G30" i="2"/>
  <c r="J30" i="2"/>
  <c r="F20" i="2"/>
  <c r="G20" i="2"/>
  <c r="I20" i="2"/>
  <c r="J20" i="2"/>
  <c r="F14" i="2"/>
  <c r="G14" i="2"/>
  <c r="H14" i="2"/>
  <c r="I14" i="2"/>
  <c r="J14" i="2"/>
  <c r="L14" i="2"/>
  <c r="M14" i="2"/>
  <c r="N14" i="2"/>
  <c r="O14" i="2"/>
  <c r="E30" i="2"/>
  <c r="E20" i="2"/>
  <c r="E14" i="2"/>
  <c r="C40" i="2"/>
  <c r="B40" i="2"/>
  <c r="J57" i="2" l="1"/>
  <c r="L57" i="2"/>
  <c r="P14" i="2"/>
  <c r="E57" i="2"/>
  <c r="F57" i="2"/>
  <c r="G57" i="2"/>
  <c r="P42" i="2"/>
  <c r="H57" i="2"/>
  <c r="I57" i="2"/>
  <c r="D20" i="2"/>
  <c r="P20" i="2" s="1"/>
  <c r="D40" i="2" l="1"/>
  <c r="P40" i="2" s="1"/>
  <c r="D30" i="2"/>
  <c r="P30" i="2" s="1"/>
  <c r="P57" i="2" l="1"/>
  <c r="D57" i="2"/>
  <c r="B42" i="2" l="1"/>
  <c r="C42" i="2"/>
  <c r="C30" i="2" l="1"/>
  <c r="C20" i="2"/>
  <c r="C14" i="2"/>
  <c r="B30" i="2"/>
  <c r="B20" i="2"/>
  <c r="B14" i="2"/>
  <c r="C57" i="2" l="1"/>
  <c r="B57" i="2"/>
  <c r="E74" i="2" s="1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<sst xmlns="http://schemas.openxmlformats.org/spreadsheetml/2006/main" count="74" uniqueCount="74">
  <si>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</si>
  <si>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</si>
  <si>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</si>
  <si>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</si>
  <si>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</si>
  <si>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</si>
  <si>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</si>
  <si>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</si>
  <si>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</si>
  <si>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</si>
  <si>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</si>
  <si>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</si>
  <si>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</si>
  <si>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</si>
  <si>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</si>
  <si>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</si>
  <si>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</si>
  <si>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</si>
  <si>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</si>
  <si>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</si>
  <si>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</si>
  <si>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</si>
  <si>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</si>
  <si>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</si>
  <si>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</si>
  <si>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</si>
  <si>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</si>
  <si>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</si>
  <si>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</si>
  <si>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</si>
  <si>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</si>
  <si>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</si>
  <si>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</si>
  <si>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</si>
  <si>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</si>
  <si>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</si>
  <si>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</si>
  <si>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</si>
  <si>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</si>
  <si>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</si>
  <si>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</si>
  <si>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</si>
  <si>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</si>
  <si>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</si>
  <si>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</si>
  <si>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</si>
  <si>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</si>
  <si>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</si>
  <si>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</si>
  <si>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</si>
  <si>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</si>
  <si>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</si>
  <si>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</si>
  <si>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</si>
  <si>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</si>
  <si>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</si>
  <si>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</si>
  <si>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</si>
  <si>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</si>
  <si>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</si>
  <si>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</si>
  <si>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</si>
  <si>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</si>
  <si>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Reporte Disponibilidad Presupuestaria y Ejecución</t>
  </si>
  <si>
    <t>GOBERNACION CIVIL DE LA ALTAGRACIA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</si>
  <si>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</si>
  <si>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</si>
  <si>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</si>
  <si>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</si>
  <si>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</si>
  <si>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</si>
  <si>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LEANDRA NOVAS</t>
  </si>
  <si>
    <t xml:space="preserve">                             ANALISTA FINANCIERO</t>
  </si>
  <si>
    <t>DEL 1 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</si>
</sst>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1" fillId="4" borderId="0" xfId="0" applyFont="1" applyFill="1" applyAlignment="1">
      <alignment horizontal="left" vertical="center" wrapText="1"/>
    </xf>
    <xf numFmtId="43" fontId="1" fillId="4" borderId="0" xfId="1" applyFont="1" applyFill="1" applyAlignment="1">
      <alignment vertical="center" wrapText="1"/>
    </xf>
    <xf numFmtId="43" fontId="1" fillId="4" borderId="0" xfId="0" applyNumberFormat="1" applyFont="1" applyFill="1" applyAlignment="1">
      <alignment vertical="center" wrapText="1"/>
    </xf>
    <xf numFmtId="43" fontId="1" fillId="4" borderId="0" xfId="0" applyNumberFormat="1" applyFont="1" applyFill="1"/>
    <xf numFmtId="43" fontId="1" fillId="4" borderId="0" xfId="1" applyFont="1" applyFill="1"/>
    <xf numFmtId="43" fontId="1" fillId="5" borderId="0" xfId="1" applyFont="1" applyFill="1"/>
    <xf numFmtId="43" fontId="4" fillId="4" borderId="0" xfId="1" applyFont="1" applyFill="1"/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43" fontId="0" fillId="0" borderId="0" xfId="1" applyFont="1" applyFill="1"/>
    <xf numFmtId="43" fontId="1" fillId="3" borderId="0" xfId="1" applyFont="1" applyFill="1" applyAlignment="1">
      <alignment vertical="center" wrapText="1"/>
    </xf>
    <xf numFmtId="43" fontId="1" fillId="3" borderId="0" xfId="1" applyFon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542926</xdr:colOff>
      <xdr:row>4</xdr:row>
      <xdr:rowOff>142875</xdr:rowOff>
    </xdr:from>
    <xdr:to>
      <xdr:col>7</xdr:col>
      <xdr:colOff>266701</xdr:colOff>
      <xdr:row>7</xdr:row>
      <xdr:rowOff>56366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2826D77-3746-4AF2-BFA7-7D961C1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5726" y="904875"/>
          <a:ext cx="2419350" cy="1018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74"/>
  <sheetViews>
    <sheetView showGridLines="0" tabSelected="1" topLeftCell="A45" zoomScaleNormal="100" workbookViewId="0">
      <pane xSplit="1" topLeftCell="B1" activePane="topRight" state="frozen"/>
      <selection pane="topRight" activeCell="A5" sqref="A5:P69"/>
    </sheetView>
  </sheetViews>
  <sheetFormatPr baseColWidth="10" defaultColWidth="9.140625" defaultRowHeight="15" x14ac:dyDescent="0.25"/>
  <cols>
    <col min="1" max="1" width="60.7109375" customWidth="1"/>
    <col min="2" max="2" width="20" customWidth="1"/>
    <col min="3" max="3" width="13.5703125" bestFit="1" customWidth="1"/>
    <col min="4" max="4" width="13.140625" bestFit="1" customWidth="1"/>
    <col min="5" max="5" width="14.140625" bestFit="1" customWidth="1"/>
    <col min="6" max="11" width="13.140625" bestFit="1" customWidth="1"/>
    <col min="12" max="12" width="13.7109375" bestFit="1" customWidth="1"/>
    <col min="13" max="13" width="11.42578125" customWidth="1"/>
    <col min="14" max="14" width="13.85546875" bestFit="1" customWidth="1"/>
    <col min="15" max="15" width="13.140625" bestFit="1" customWidth="1"/>
    <col min="16" max="16" width="14" customWidth="1"/>
  </cols>
  <sheetData>
    <row r="6" spans="1:16" ht="42" customHeight="1" x14ac:dyDescent="0.25">
      <c r="A6" s="35"/>
      <c r="B6" s="35"/>
      <c r="C6" s="35"/>
      <c r="E6" s="5"/>
    </row>
    <row r="7" spans="1:16" ht="30" customHeight="1" x14ac:dyDescent="0.25">
      <c r="A7" s="35"/>
      <c r="B7" s="35"/>
      <c r="C7" s="35"/>
      <c r="E7" s="5"/>
    </row>
    <row r="8" spans="1:16" ht="18.75" x14ac:dyDescent="0.25">
      <c r="A8" s="37" t="s">
        <v>64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" ht="18.75" x14ac:dyDescent="0.25">
      <c r="A9" s="38" t="s">
        <v>63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x14ac:dyDescent="0.25">
      <c r="A10" s="39" t="s">
        <v>73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ht="31.5" customHeight="1" x14ac:dyDescent="0.25">
      <c r="A11" s="4" t="s">
        <v>0</v>
      </c>
      <c r="B11" s="41" t="s">
        <v>47</v>
      </c>
      <c r="C11" s="41" t="s">
        <v>34</v>
      </c>
      <c r="D11" s="36" t="s">
        <v>49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15.75" x14ac:dyDescent="0.25">
      <c r="A12" s="4"/>
      <c r="B12" s="41"/>
      <c r="C12" s="41"/>
      <c r="D12" s="17" t="s">
        <v>50</v>
      </c>
      <c r="E12" s="17" t="s">
        <v>51</v>
      </c>
      <c r="F12" s="17" t="s">
        <v>52</v>
      </c>
      <c r="G12" s="17" t="s">
        <v>53</v>
      </c>
      <c r="H12" s="17" t="s">
        <v>54</v>
      </c>
      <c r="I12" s="17" t="s">
        <v>55</v>
      </c>
      <c r="J12" s="17" t="s">
        <v>56</v>
      </c>
      <c r="K12" s="17" t="s">
        <v>57</v>
      </c>
      <c r="L12" s="17" t="s">
        <v>58</v>
      </c>
      <c r="M12" s="17" t="s">
        <v>59</v>
      </c>
      <c r="N12" s="17" t="s">
        <v>60</v>
      </c>
      <c r="O12" s="17" t="s">
        <v>61</v>
      </c>
      <c r="P12" s="18" t="s">
        <v>62</v>
      </c>
    </row>
    <row r="13" spans="1:16" x14ac:dyDescent="0.25">
      <c r="A13" s="1" t="s">
        <v>1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6" s="26" customFormat="1" x14ac:dyDescent="0.25">
      <c r="A14" s="19" t="s">
        <v>2</v>
      </c>
      <c r="B14" s="20">
        <f>+B15+B16+B17+B18+B19</f>
        <v>11670000</v>
      </c>
      <c r="C14" s="20">
        <f>+C15+C16+C17+C18+C19</f>
        <v>11670000</v>
      </c>
      <c r="D14" s="20">
        <f>SUM(D15:D19)</f>
        <v>831584.59</v>
      </c>
      <c r="E14" s="20">
        <f>SUM(E15:E19)</f>
        <v>0</v>
      </c>
      <c r="F14" s="20">
        <f t="shared" ref="F14:O14" si="0">SUM(F15:F19)</f>
        <v>0</v>
      </c>
      <c r="G14" s="20">
        <f t="shared" si="0"/>
        <v>0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0">
        <f>SUM(K15:K19)</f>
        <v>0</v>
      </c>
      <c r="L14" s="20">
        <f t="shared" si="0"/>
        <v>0</v>
      </c>
      <c r="M14" s="20">
        <f t="shared" si="0"/>
        <v>0</v>
      </c>
      <c r="N14" s="20">
        <f t="shared" si="0"/>
        <v>0</v>
      </c>
      <c r="O14" s="20">
        <f t="shared" si="0"/>
        <v>0</v>
      </c>
      <c r="P14" s="20">
        <f>SUM(D14:O14)</f>
        <v>831584.59</v>
      </c>
    </row>
    <row r="15" spans="1:16" x14ac:dyDescent="0.25">
      <c r="A15" s="2" t="s">
        <v>3</v>
      </c>
      <c r="B15" s="10">
        <v>8944332</v>
      </c>
      <c r="C15" s="10">
        <v>9144332</v>
      </c>
      <c r="D15" s="30">
        <v>678000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31">
        <f>SUM(D15:O15)</f>
        <v>678000</v>
      </c>
    </row>
    <row r="16" spans="1:16" x14ac:dyDescent="0.25">
      <c r="A16" s="2" t="s">
        <v>4</v>
      </c>
      <c r="B16" s="10">
        <v>1240000</v>
      </c>
      <c r="C16" s="10">
        <v>1040000</v>
      </c>
      <c r="D16" s="30">
        <v>50000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31">
        <f t="shared" ref="P16:P19" si="1">SUM(D16:O16)</f>
        <v>50000</v>
      </c>
    </row>
    <row r="17" spans="1:16" x14ac:dyDescent="0.25">
      <c r="A17" s="2" t="s">
        <v>35</v>
      </c>
      <c r="B17" s="10"/>
      <c r="C17" s="10"/>
      <c r="D17" s="30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31">
        <f t="shared" si="1"/>
        <v>0</v>
      </c>
    </row>
    <row r="18" spans="1:16" x14ac:dyDescent="0.25">
      <c r="A18" s="2" t="s">
        <v>5</v>
      </c>
      <c r="B18" s="10">
        <v>335000</v>
      </c>
      <c r="C18" s="10">
        <v>215000</v>
      </c>
      <c r="D18" s="30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31">
        <f t="shared" si="1"/>
        <v>0</v>
      </c>
    </row>
    <row r="19" spans="1:16" x14ac:dyDescent="0.25">
      <c r="A19" s="2" t="s">
        <v>6</v>
      </c>
      <c r="B19" s="9">
        <v>1150668</v>
      </c>
      <c r="C19" s="9">
        <v>1270668</v>
      </c>
      <c r="D19" s="30">
        <v>103584.59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31">
        <f t="shared" si="1"/>
        <v>103584.59</v>
      </c>
    </row>
    <row r="20" spans="1:16" s="26" customFormat="1" x14ac:dyDescent="0.25">
      <c r="A20" s="19" t="s">
        <v>7</v>
      </c>
      <c r="B20" s="21">
        <f>+B21+B22+B23+B24+B25+B26+B27+B28+B29</f>
        <v>2450000</v>
      </c>
      <c r="C20" s="21">
        <f>+C21+C22+C23+C24+C25+C26+C27+C28+C29</f>
        <v>2450000</v>
      </c>
      <c r="D20" s="23">
        <f>SUM(D21:D25)</f>
        <v>43806.46</v>
      </c>
      <c r="E20" s="23">
        <f>SUM(E21:E25)</f>
        <v>0</v>
      </c>
      <c r="F20" s="23">
        <f t="shared" ref="F20:J20" si="2">SUM(F21:F25)</f>
        <v>0</v>
      </c>
      <c r="G20" s="23">
        <f t="shared" si="2"/>
        <v>0</v>
      </c>
      <c r="H20" s="23">
        <f>SUM(H21:H29)</f>
        <v>0</v>
      </c>
      <c r="I20" s="23">
        <f t="shared" si="2"/>
        <v>0</v>
      </c>
      <c r="J20" s="23">
        <f t="shared" si="2"/>
        <v>0</v>
      </c>
      <c r="K20" s="23">
        <f>SUM(K21:K29)</f>
        <v>0</v>
      </c>
      <c r="L20" s="23">
        <f t="shared" ref="L20:N20" si="3">SUM(L21:L29)</f>
        <v>0</v>
      </c>
      <c r="M20" s="23">
        <f t="shared" si="3"/>
        <v>0</v>
      </c>
      <c r="N20" s="23">
        <f t="shared" si="3"/>
        <v>0</v>
      </c>
      <c r="O20" s="23">
        <f>SUM(O21:O29)</f>
        <v>0</v>
      </c>
      <c r="P20" s="23">
        <f>SUM(D20:O20)</f>
        <v>43806.46</v>
      </c>
    </row>
    <row r="21" spans="1:16" x14ac:dyDescent="0.25">
      <c r="A21" s="2" t="s">
        <v>8</v>
      </c>
      <c r="B21" s="10">
        <v>850000</v>
      </c>
      <c r="C21" s="10">
        <v>850000</v>
      </c>
      <c r="D21" s="13">
        <v>43806.46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27">
        <f t="shared" ref="P21:P29" si="4">D21+E21+F21+G21+H21+I21+J21+K21+L21+M21+N21+O21</f>
        <v>43806.46</v>
      </c>
    </row>
    <row r="22" spans="1:16" x14ac:dyDescent="0.25">
      <c r="A22" s="2" t="s">
        <v>9</v>
      </c>
      <c r="B22" s="10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27">
        <f t="shared" si="4"/>
        <v>0</v>
      </c>
    </row>
    <row r="23" spans="1:16" x14ac:dyDescent="0.25">
      <c r="A23" s="2" t="s">
        <v>10</v>
      </c>
      <c r="B23" s="10">
        <v>300000</v>
      </c>
      <c r="C23" s="10">
        <v>300000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27">
        <f t="shared" si="4"/>
        <v>0</v>
      </c>
    </row>
    <row r="24" spans="1:16" ht="18" customHeight="1" x14ac:dyDescent="0.25">
      <c r="A24" s="2" t="s">
        <v>11</v>
      </c>
      <c r="B24" s="10"/>
      <c r="C24" s="1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27">
        <f t="shared" si="4"/>
        <v>0</v>
      </c>
    </row>
    <row r="25" spans="1:16" x14ac:dyDescent="0.25">
      <c r="A25" s="2" t="s">
        <v>12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27">
        <f t="shared" si="4"/>
        <v>0</v>
      </c>
    </row>
    <row r="26" spans="1:16" x14ac:dyDescent="0.25">
      <c r="A26" s="2" t="s">
        <v>13</v>
      </c>
      <c r="B26" s="10"/>
      <c r="C26" s="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27">
        <f t="shared" si="4"/>
        <v>0</v>
      </c>
    </row>
    <row r="27" spans="1:16" ht="30" x14ac:dyDescent="0.25">
      <c r="A27" s="2" t="s">
        <v>14</v>
      </c>
      <c r="B27" s="12">
        <v>100000</v>
      </c>
      <c r="C27" s="12">
        <v>100000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27">
        <f t="shared" si="4"/>
        <v>0</v>
      </c>
    </row>
    <row r="28" spans="1:16" ht="30" x14ac:dyDescent="0.25">
      <c r="A28" s="2" t="s">
        <v>15</v>
      </c>
      <c r="B28" s="10">
        <v>1000000</v>
      </c>
      <c r="C28" s="10">
        <v>1000000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27">
        <f t="shared" si="4"/>
        <v>0</v>
      </c>
    </row>
    <row r="29" spans="1:16" x14ac:dyDescent="0.25">
      <c r="A29" s="2" t="s">
        <v>36</v>
      </c>
      <c r="B29" s="9">
        <v>200000</v>
      </c>
      <c r="C29" s="9">
        <v>200000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27">
        <f t="shared" si="4"/>
        <v>0</v>
      </c>
    </row>
    <row r="30" spans="1:16" s="26" customFormat="1" x14ac:dyDescent="0.25">
      <c r="A30" s="19" t="s">
        <v>16</v>
      </c>
      <c r="B30" s="21">
        <f>+B31+B32+B33+B34+B35+B36+B37+B38+B39</f>
        <v>2485075</v>
      </c>
      <c r="C30" s="21">
        <f>+C31+C32+C33+C34+C35+C36+C37+C38+C39</f>
        <v>2485075</v>
      </c>
      <c r="D30" s="23">
        <f>D31+D32+D33+D34+D35+D36+D37</f>
        <v>0</v>
      </c>
      <c r="E30" s="23">
        <f>SUM(E31:E35)</f>
        <v>0</v>
      </c>
      <c r="F30" s="23">
        <f t="shared" ref="F30:J30" si="5">SUM(F31:F35)</f>
        <v>0</v>
      </c>
      <c r="G30" s="23">
        <f t="shared" si="5"/>
        <v>0</v>
      </c>
      <c r="H30" s="23">
        <f>SUM(H31:H39)</f>
        <v>0</v>
      </c>
      <c r="I30" s="23">
        <f>SUM(I31:I39)</f>
        <v>0</v>
      </c>
      <c r="J30" s="23">
        <f t="shared" si="5"/>
        <v>0</v>
      </c>
      <c r="K30" s="23">
        <f>SUM(K31:K39)</f>
        <v>0</v>
      </c>
      <c r="L30" s="23">
        <f t="shared" ref="L30:N30" si="6">SUM(L31:L39)</f>
        <v>0</v>
      </c>
      <c r="M30" s="23">
        <f t="shared" si="6"/>
        <v>0</v>
      </c>
      <c r="N30" s="23">
        <f t="shared" si="6"/>
        <v>0</v>
      </c>
      <c r="O30" s="23">
        <f>SUM(O31:O39)</f>
        <v>0</v>
      </c>
      <c r="P30" s="23">
        <f>SUM(D30:O30)</f>
        <v>0</v>
      </c>
    </row>
    <row r="31" spans="1:16" x14ac:dyDescent="0.25">
      <c r="A31" s="2" t="s">
        <v>17</v>
      </c>
      <c r="B31" s="10">
        <v>100000</v>
      </c>
      <c r="C31" s="10">
        <v>100000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27">
        <f>SUM(D31:O31)</f>
        <v>0</v>
      </c>
    </row>
    <row r="32" spans="1:16" x14ac:dyDescent="0.25">
      <c r="A32" s="2" t="s">
        <v>18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7">
        <f t="shared" ref="P32:P39" si="7">SUM(D32:O32)</f>
        <v>0</v>
      </c>
    </row>
    <row r="33" spans="1:16" x14ac:dyDescent="0.25">
      <c r="A33" s="2" t="s">
        <v>19</v>
      </c>
      <c r="B33" s="10">
        <v>100000</v>
      </c>
      <c r="C33" s="10">
        <v>100000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7">
        <f t="shared" si="7"/>
        <v>0</v>
      </c>
    </row>
    <row r="34" spans="1:16" x14ac:dyDescent="0.25">
      <c r="A34" s="2" t="s">
        <v>20</v>
      </c>
      <c r="B34" s="10"/>
      <c r="C34" s="10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7">
        <f t="shared" si="7"/>
        <v>0</v>
      </c>
    </row>
    <row r="35" spans="1:16" x14ac:dyDescent="0.25">
      <c r="A35" s="2" t="s">
        <v>21</v>
      </c>
      <c r="B35" s="9">
        <v>135075</v>
      </c>
      <c r="C35" s="9">
        <v>135075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7">
        <f t="shared" si="7"/>
        <v>0</v>
      </c>
    </row>
    <row r="36" spans="1:16" x14ac:dyDescent="0.25">
      <c r="A36" s="2" t="s">
        <v>22</v>
      </c>
      <c r="B36" s="10"/>
      <c r="C36" s="10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7">
        <f t="shared" si="7"/>
        <v>0</v>
      </c>
    </row>
    <row r="37" spans="1:16" ht="30" x14ac:dyDescent="0.25">
      <c r="A37" s="2" t="s">
        <v>23</v>
      </c>
      <c r="B37" s="10">
        <v>1650000</v>
      </c>
      <c r="C37" s="10">
        <v>1650000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7">
        <f t="shared" si="7"/>
        <v>0</v>
      </c>
    </row>
    <row r="38" spans="1:16" ht="30" x14ac:dyDescent="0.25">
      <c r="A38" s="2" t="s">
        <v>37</v>
      </c>
      <c r="B38" s="10"/>
      <c r="C38" s="10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7">
        <f t="shared" si="7"/>
        <v>0</v>
      </c>
    </row>
    <row r="39" spans="1:16" x14ac:dyDescent="0.25">
      <c r="A39" s="2" t="s">
        <v>24</v>
      </c>
      <c r="B39" s="10">
        <v>500000</v>
      </c>
      <c r="C39" s="10">
        <v>500000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27">
        <f t="shared" si="7"/>
        <v>0</v>
      </c>
    </row>
    <row r="40" spans="1:16" s="26" customFormat="1" x14ac:dyDescent="0.25">
      <c r="A40" s="19" t="s">
        <v>25</v>
      </c>
      <c r="B40" s="21">
        <f>SUM(B41:B41)</f>
        <v>5400000</v>
      </c>
      <c r="C40" s="22">
        <f>SUM(C41:C41)</f>
        <v>5400000</v>
      </c>
      <c r="D40" s="23">
        <f>SUM(D41:D41)</f>
        <v>450000</v>
      </c>
      <c r="E40" s="23">
        <f t="shared" ref="E40:O40" si="8">SUM(E41:E41)</f>
        <v>0</v>
      </c>
      <c r="F40" s="23">
        <f t="shared" si="8"/>
        <v>0</v>
      </c>
      <c r="G40" s="23">
        <f t="shared" si="8"/>
        <v>0</v>
      </c>
      <c r="H40" s="23">
        <f t="shared" si="8"/>
        <v>0</v>
      </c>
      <c r="I40" s="23">
        <f t="shared" si="8"/>
        <v>0</v>
      </c>
      <c r="J40" s="23">
        <f t="shared" si="8"/>
        <v>0</v>
      </c>
      <c r="K40" s="23">
        <f t="shared" si="8"/>
        <v>0</v>
      </c>
      <c r="L40" s="23">
        <f t="shared" si="8"/>
        <v>0</v>
      </c>
      <c r="M40" s="23">
        <f t="shared" si="8"/>
        <v>0</v>
      </c>
      <c r="N40" s="23">
        <f t="shared" si="8"/>
        <v>0</v>
      </c>
      <c r="O40" s="23">
        <f t="shared" si="8"/>
        <v>0</v>
      </c>
      <c r="P40" s="23">
        <f>SUM(D40:O40)</f>
        <v>450000</v>
      </c>
    </row>
    <row r="41" spans="1:16" x14ac:dyDescent="0.25">
      <c r="A41" s="2" t="s">
        <v>26</v>
      </c>
      <c r="B41" s="9">
        <v>5400000</v>
      </c>
      <c r="C41" s="9">
        <v>5400000</v>
      </c>
      <c r="D41" s="30">
        <v>450000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32">
        <f>SUM(D41:O41)</f>
        <v>450000</v>
      </c>
    </row>
    <row r="42" spans="1:16" s="26" customFormat="1" x14ac:dyDescent="0.25">
      <c r="A42" s="19" t="s">
        <v>27</v>
      </c>
      <c r="B42" s="21">
        <f>+B43+B44+B45+B46+B47+B48+B49+B50+B51</f>
        <v>50000</v>
      </c>
      <c r="C42" s="21">
        <f>+C43+C44+C45+C46+C47+C48+C49+C50+C51</f>
        <v>50000</v>
      </c>
      <c r="D42" s="23">
        <f>D43</f>
        <v>0</v>
      </c>
      <c r="E42" s="23"/>
      <c r="F42" s="23">
        <f t="shared" ref="F42:O42" si="9">F43</f>
        <v>0</v>
      </c>
      <c r="G42" s="23">
        <f t="shared" si="9"/>
        <v>0</v>
      </c>
      <c r="H42" s="23">
        <f t="shared" si="9"/>
        <v>0</v>
      </c>
      <c r="I42" s="23">
        <f t="shared" si="9"/>
        <v>0</v>
      </c>
      <c r="J42" s="23">
        <f t="shared" si="9"/>
        <v>0</v>
      </c>
      <c r="K42" s="23">
        <f t="shared" si="9"/>
        <v>0</v>
      </c>
      <c r="L42" s="23">
        <f t="shared" si="9"/>
        <v>0</v>
      </c>
      <c r="M42" s="23">
        <f t="shared" si="9"/>
        <v>0</v>
      </c>
      <c r="N42" s="23">
        <f t="shared" si="9"/>
        <v>0</v>
      </c>
      <c r="O42" s="23">
        <f t="shared" si="9"/>
        <v>0</v>
      </c>
      <c r="P42" s="23">
        <f>SUM(D42:O42)</f>
        <v>0</v>
      </c>
    </row>
    <row r="43" spans="1:16" x14ac:dyDescent="0.25">
      <c r="A43" s="2" t="s">
        <v>28</v>
      </c>
      <c r="B43" s="9">
        <v>50000</v>
      </c>
      <c r="C43" s="9">
        <v>50000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7">
        <f t="shared" ref="P43:P51" si="10">D43+E43+F43+G43+H43+I43+J43+K43+L43+M43+N43+O43</f>
        <v>0</v>
      </c>
    </row>
    <row r="44" spans="1:16" x14ac:dyDescent="0.25">
      <c r="A44" s="2" t="s">
        <v>29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7">
        <f t="shared" si="10"/>
        <v>0</v>
      </c>
    </row>
    <row r="45" spans="1:16" x14ac:dyDescent="0.25">
      <c r="A45" s="2" t="s">
        <v>30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7">
        <f t="shared" si="10"/>
        <v>0</v>
      </c>
    </row>
    <row r="46" spans="1:16" ht="30" x14ac:dyDescent="0.25">
      <c r="A46" s="2" t="s">
        <v>31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7">
        <f t="shared" si="10"/>
        <v>0</v>
      </c>
    </row>
    <row r="47" spans="1:16" x14ac:dyDescent="0.25">
      <c r="A47" s="2" t="s">
        <v>32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7">
        <f t="shared" si="10"/>
        <v>0</v>
      </c>
    </row>
    <row r="48" spans="1:16" x14ac:dyDescent="0.25">
      <c r="A48" s="2" t="s">
        <v>38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7">
        <f t="shared" si="10"/>
        <v>0</v>
      </c>
    </row>
    <row r="49" spans="1:16" x14ac:dyDescent="0.25">
      <c r="A49" s="2" t="s">
        <v>39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7">
        <f t="shared" si="10"/>
        <v>0</v>
      </c>
    </row>
    <row r="50" spans="1:16" x14ac:dyDescent="0.25">
      <c r="A50" s="2" t="s">
        <v>33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7">
        <f t="shared" si="10"/>
        <v>0</v>
      </c>
    </row>
    <row r="51" spans="1:16" ht="30" x14ac:dyDescent="0.25">
      <c r="A51" s="2" t="s">
        <v>40</v>
      </c>
      <c r="B51" s="9"/>
      <c r="C51" s="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27">
        <f t="shared" si="10"/>
        <v>0</v>
      </c>
    </row>
    <row r="52" spans="1:16" s="26" customFormat="1" x14ac:dyDescent="0.25">
      <c r="A52" s="19" t="s">
        <v>41</v>
      </c>
      <c r="B52" s="21"/>
      <c r="C52" s="21">
        <f>+C53+C54+C55+C56</f>
        <v>0</v>
      </c>
      <c r="D52" s="23">
        <f>SUM(D53:D53)</f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3">
        <v>0</v>
      </c>
      <c r="P52" s="25">
        <f>SUM(D52:O52)</f>
        <v>0</v>
      </c>
    </row>
    <row r="53" spans="1:16" x14ac:dyDescent="0.25">
      <c r="A53" s="2" t="s">
        <v>42</v>
      </c>
      <c r="B53" s="9"/>
      <c r="C53" s="9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27">
        <f t="shared" ref="P53:P56" si="11">D53+E53+F53+G53+H53+I53+J53+K53+L53+M53+N53+O53</f>
        <v>0</v>
      </c>
    </row>
    <row r="54" spans="1:16" x14ac:dyDescent="0.25">
      <c r="A54" s="2" t="s">
        <v>43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27">
        <f t="shared" si="11"/>
        <v>0</v>
      </c>
    </row>
    <row r="55" spans="1:16" x14ac:dyDescent="0.25">
      <c r="A55" s="2" t="s">
        <v>44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27">
        <f t="shared" si="11"/>
        <v>0</v>
      </c>
    </row>
    <row r="56" spans="1:16" ht="30" x14ac:dyDescent="0.25">
      <c r="A56" s="2" t="s">
        <v>45</v>
      </c>
      <c r="B56" s="9"/>
      <c r="C56" s="7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27">
        <f t="shared" si="11"/>
        <v>0</v>
      </c>
    </row>
    <row r="57" spans="1:16" ht="15.75" x14ac:dyDescent="0.25">
      <c r="A57" s="3" t="s">
        <v>68</v>
      </c>
      <c r="B57" s="8">
        <f>B14+B20+B30+B40+B42</f>
        <v>22055075</v>
      </c>
      <c r="C57" s="8">
        <f>C14+C20+C30+C40+C42</f>
        <v>22055075</v>
      </c>
      <c r="D57" s="24">
        <f>D14+D20+D30+D40+D42</f>
        <v>1325391.0499999998</v>
      </c>
      <c r="E57" s="24">
        <f>+E14+E20+E40</f>
        <v>0</v>
      </c>
      <c r="F57" s="24">
        <f>SUM(F14+F20+F30+F40+F42+F52)</f>
        <v>0</v>
      </c>
      <c r="G57" s="24">
        <f>SUM(G14+G20+G30+G40+G42+G52)</f>
        <v>0</v>
      </c>
      <c r="H57" s="24">
        <f>SUM(H14+H20+H30+H40+H42+H52)</f>
        <v>0</v>
      </c>
      <c r="I57" s="24">
        <f>I14+I20+I30+I40+I42+I52</f>
        <v>0</v>
      </c>
      <c r="J57" s="24">
        <f>J14+J20+J30+J40+J42+J52</f>
        <v>0</v>
      </c>
      <c r="K57" s="24">
        <f t="shared" ref="K57:O57" si="12">K14+K20+K30+K40+K42+K52</f>
        <v>0</v>
      </c>
      <c r="L57" s="24">
        <f t="shared" si="12"/>
        <v>0</v>
      </c>
      <c r="M57" s="24">
        <f t="shared" si="12"/>
        <v>0</v>
      </c>
      <c r="N57" s="24">
        <f t="shared" si="12"/>
        <v>0</v>
      </c>
      <c r="O57" s="24">
        <f t="shared" si="12"/>
        <v>0</v>
      </c>
      <c r="P57" s="24">
        <f>P14+P20+P30+P40+P42+P52</f>
        <v>1325391.0499999998</v>
      </c>
    </row>
    <row r="58" spans="1:16" x14ac:dyDescent="0.25">
      <c r="B58" s="9"/>
      <c r="C58" s="13"/>
    </row>
    <row r="59" spans="1:16" x14ac:dyDescent="0.25">
      <c r="A59" s="40" t="s">
        <v>65</v>
      </c>
      <c r="B59" s="40"/>
      <c r="C59" s="13"/>
    </row>
    <row r="60" spans="1:16" x14ac:dyDescent="0.25">
      <c r="A60" s="40" t="s">
        <v>66</v>
      </c>
      <c r="B60" s="40"/>
      <c r="C60" s="7"/>
      <c r="D60" s="7"/>
      <c r="P60" s="7"/>
    </row>
    <row r="61" spans="1:16" x14ac:dyDescent="0.25">
      <c r="A61" s="40" t="s">
        <v>67</v>
      </c>
      <c r="B61" s="40"/>
      <c r="C61" s="7"/>
    </row>
    <row r="62" spans="1:16" x14ac:dyDescent="0.25">
      <c r="A62" s="29"/>
      <c r="B62" s="29"/>
      <c r="C62" s="7"/>
    </row>
    <row r="63" spans="1:16" x14ac:dyDescent="0.25">
      <c r="A63" s="14"/>
      <c r="B63" s="15"/>
      <c r="C63" s="16"/>
      <c r="G63" s="33"/>
      <c r="H63" s="34"/>
    </row>
    <row r="64" spans="1:16" x14ac:dyDescent="0.25">
      <c r="A64" s="5" t="s">
        <v>48</v>
      </c>
      <c r="B64" s="9" t="s">
        <v>69</v>
      </c>
      <c r="C64" s="16"/>
      <c r="D64" s="33"/>
      <c r="E64" s="34"/>
    </row>
    <row r="65" spans="1:5" x14ac:dyDescent="0.25">
      <c r="A65" s="5"/>
      <c r="B65" s="9"/>
    </row>
    <row r="66" spans="1:5" x14ac:dyDescent="0.25">
      <c r="A66" s="5"/>
      <c r="B66" s="9"/>
    </row>
    <row r="67" spans="1:5" x14ac:dyDescent="0.25">
      <c r="A67" s="16"/>
      <c r="B67" s="11"/>
    </row>
    <row r="68" spans="1:5" x14ac:dyDescent="0.25">
      <c r="A68" s="28" t="s">
        <v>71</v>
      </c>
      <c r="B68" s="26" t="s">
        <v>46</v>
      </c>
    </row>
    <row r="69" spans="1:5" x14ac:dyDescent="0.25">
      <c r="A69" t="s">
        <v>72</v>
      </c>
      <c r="B69" t="s">
        <v>70</v>
      </c>
    </row>
    <row r="74" spans="1:5" x14ac:dyDescent="0.25">
      <c r="E74" s="7">
        <f>B57-C57</f>
        <v>0</v>
      </c>
    </row>
  </sheetData>
  <mergeCells count="13">
    <mergeCell ref="G63:H63"/>
    <mergeCell ref="D64:E64"/>
    <mergeCell ref="A6:C6"/>
    <mergeCell ref="A7:C7"/>
    <mergeCell ref="D11:P11"/>
    <mergeCell ref="A8:P8"/>
    <mergeCell ref="A9:P9"/>
    <mergeCell ref="A10:P10"/>
    <mergeCell ref="A59:B59"/>
    <mergeCell ref="A60:B60"/>
    <mergeCell ref="A61:B61"/>
    <mergeCell ref="C11:C12"/>
    <mergeCell ref="B11:B12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1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2026-02-09T12:40:15Z</cp:lastPrinted>
  <dcterms:created xsi:type="dcterms:W3CDTF">2018-04-17T18:57:16Z</dcterms:created>
  <dcterms:modified xsi:type="dcterms:W3CDTF">2026-02-09T12:41:15Z</dcterms:modified>
</cp:coreProperties>
</file>